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eltmate\Documents\Phillips 5ce Excel Templates &amp; Solutions Project Folder\Philips 5ce Excel\"/>
    </mc:Choice>
  </mc:AlternateContent>
  <bookViews>
    <workbookView xWindow="0" yWindow="0" windowWidth="28800" windowHeight="12210"/>
  </bookViews>
  <sheets>
    <sheet name="Given" sheetId="1" r:id="rId1"/>
    <sheet name="PA1-1" sheetId="4" r:id="rId2"/>
  </sheets>
  <calcPr calcId="171027"/>
</workbook>
</file>

<file path=xl/calcChain.xml><?xml version="1.0" encoding="utf-8"?>
<calcChain xmlns="http://schemas.openxmlformats.org/spreadsheetml/2006/main">
  <c r="C46" i="4" l="1"/>
  <c r="C42" i="4"/>
  <c r="C44" i="4" s="1"/>
  <c r="C43" i="4"/>
  <c r="C39" i="4"/>
  <c r="C38" i="4"/>
  <c r="C40" i="4" s="1"/>
  <c r="C37" i="4"/>
  <c r="C36" i="4"/>
  <c r="C27" i="4"/>
  <c r="C17" i="4"/>
  <c r="C18" i="4" s="1"/>
  <c r="C16" i="4"/>
  <c r="C13" i="4"/>
  <c r="C14" i="4" s="1"/>
  <c r="C19" i="4" s="1"/>
  <c r="C26" i="4" s="1"/>
  <c r="C28" i="4" s="1"/>
  <c r="C47" i="4" s="1"/>
  <c r="C48" i="4" l="1"/>
  <c r="C49" i="4" s="1"/>
  <c r="A4" i="4"/>
  <c r="D44" i="4" l="1"/>
  <c r="D27" i="4"/>
  <c r="D25" i="4"/>
  <c r="D40" i="4"/>
  <c r="D18" i="4"/>
  <c r="D28" i="4" l="1"/>
  <c r="D14" i="4"/>
  <c r="D19" i="4"/>
  <c r="D26" i="4"/>
  <c r="B24" i="4"/>
  <c r="B22" i="4"/>
  <c r="B32" i="4" s="1"/>
  <c r="D48" i="4" l="1"/>
  <c r="D49" i="4"/>
</calcChain>
</file>

<file path=xl/sharedStrings.xml><?xml version="1.0" encoding="utf-8"?>
<sst xmlns="http://schemas.openxmlformats.org/spreadsheetml/2006/main" count="69" uniqueCount="47">
  <si>
    <t>High Power Corporation</t>
  </si>
  <si>
    <t>Cash</t>
  </si>
  <si>
    <t>Accounts Receivable</t>
  </si>
  <si>
    <t>Supplies</t>
  </si>
  <si>
    <t>Equipment</t>
  </si>
  <si>
    <t>Accounts Payable</t>
  </si>
  <si>
    <t>Notes Payable</t>
  </si>
  <si>
    <t>Operating Expenses</t>
  </si>
  <si>
    <t>Other Expenses</t>
  </si>
  <si>
    <t>Income Statement</t>
  </si>
  <si>
    <t>Revenues</t>
  </si>
  <si>
    <t>Total Revenues</t>
  </si>
  <si>
    <t>Expenses</t>
  </si>
  <si>
    <t>Total Expenses</t>
  </si>
  <si>
    <t>Net Income</t>
  </si>
  <si>
    <t>Add: Net Income</t>
  </si>
  <si>
    <t>Subtract: Dividends</t>
  </si>
  <si>
    <t>Balance Sheet</t>
  </si>
  <si>
    <t>Assets</t>
  </si>
  <si>
    <t>Total Assets</t>
  </si>
  <si>
    <t>Liabilities</t>
  </si>
  <si>
    <t>Total Liabilities</t>
  </si>
  <si>
    <t>Shareholders’ Equity</t>
  </si>
  <si>
    <t>Contributed Capital</t>
  </si>
  <si>
    <t>Retained Earnings</t>
  </si>
  <si>
    <t>Total Shareholders’ Equity</t>
  </si>
  <si>
    <t>Total Liabilities and Shareholders’ Equity</t>
  </si>
  <si>
    <t>HIGH POWER CORPORATION</t>
  </si>
  <si>
    <t>Excel Templates Chapter 1</t>
  </si>
  <si>
    <t>Given Data</t>
  </si>
  <si>
    <t>Sales Revenue</t>
  </si>
  <si>
    <t>Dividends</t>
  </si>
  <si>
    <t>Name:</t>
  </si>
  <si>
    <t>Class:</t>
  </si>
  <si>
    <t>&lt;Type your name here&gt;</t>
  </si>
  <si>
    <t>&lt;Type your class here&gt;</t>
  </si>
  <si>
    <t>Statement of Retained Earnings</t>
  </si>
  <si>
    <t>For parts 1 to 3, complete the white cells in the statements. Cells marked with an x will be marked with a check mark when correct.</t>
  </si>
  <si>
    <t>Part 1</t>
  </si>
  <si>
    <t>Part 2</t>
  </si>
  <si>
    <t>Part 3</t>
  </si>
  <si>
    <t>Menu for Validated Cells:</t>
  </si>
  <si>
    <t>PA1-1</t>
  </si>
  <si>
    <t>For the Year Ended December 31, 2017</t>
  </si>
  <si>
    <t>Retained Earnings, January 1, 2017</t>
  </si>
  <si>
    <t>Retained Earnings, December 31, 2017</t>
  </si>
  <si>
    <t>At December 31,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</si>
</sst>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\ &quot;$&quot;* #,##0\ ;\ &quot;$&quot;* \(#,##0\);\ &quot;$&quot;* \-0\-\ "/>
    <numFmt numFmtId="167" formatCode="#,##0\ ;\(#,##0\);\-0\-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2" borderId="0" xfId="0" applyFont="1" applyFill="1" applyProtection="1">
      <protection locked="0"/>
    </xf>
    <xf numFmtId="0" fontId="0" fillId="2" borderId="0" xfId="0" applyFont="1" applyFill="1"/>
    <xf numFmtId="0" fontId="3" fillId="2" borderId="0" xfId="0" quotePrefix="1" applyFont="1" applyFill="1" applyBorder="1" applyAlignment="1">
      <alignment horizontal="left"/>
    </xf>
    <xf numFmtId="1" fontId="4" fillId="2" borderId="0" xfId="1" quotePrefix="1" applyNumberFormat="1" applyFont="1" applyFill="1" applyBorder="1" applyAlignment="1">
      <alignment horizontal="left"/>
    </xf>
    <xf numFmtId="1" fontId="4" fillId="2" borderId="0" xfId="1" applyNumberFormat="1" applyFont="1" applyFill="1" applyBorder="1" applyAlignment="1"/>
    <xf numFmtId="1" fontId="4" fillId="2" borderId="0" xfId="1" applyNumberFormat="1" applyFont="1" applyFill="1" applyBorder="1" applyAlignment="1">
      <alignment horizontal="left"/>
    </xf>
    <xf numFmtId="166" fontId="4" fillId="2" borderId="0" xfId="2" applyNumberFormat="1" applyFont="1" applyFill="1" applyBorder="1" applyAlignment="1"/>
    <xf numFmtId="167" fontId="4" fillId="2" borderId="0" xfId="1" applyNumberFormat="1" applyFont="1" applyFill="1" applyBorder="1" applyAlignment="1"/>
    <xf numFmtId="0" fontId="4" fillId="2" borderId="0" xfId="0" applyFont="1" applyFill="1" applyProtection="1">
      <protection locked="0"/>
    </xf>
    <xf numFmtId="0" fontId="6" fillId="2" borderId="0" xfId="0" applyFont="1" applyFill="1" applyProtection="1">
      <protection hidden="1"/>
    </xf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3" fillId="2" borderId="0" xfId="0" quotePrefix="1" applyFont="1" applyFill="1" applyBorder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1" fontId="0" fillId="0" borderId="0" xfId="0" applyNumberFormat="1" applyFill="1" applyAlignment="1" applyProtection="1">
      <alignment horizontal="left" indent="1"/>
      <protection locked="0"/>
    </xf>
    <xf numFmtId="166" fontId="0" fillId="0" borderId="1" xfId="0" applyNumberFormat="1" applyFill="1" applyBorder="1" applyAlignment="1" applyProtection="1">
      <protection locked="0"/>
    </xf>
    <xf numFmtId="0" fontId="0" fillId="2" borderId="0" xfId="0" applyFill="1" applyAlignment="1" applyProtection="1">
      <alignment horizontal="left" indent="2"/>
      <protection locked="0"/>
    </xf>
    <xf numFmtId="167" fontId="0" fillId="0" borderId="1" xfId="0" applyNumberFormat="1" applyFill="1" applyBorder="1" applyAlignment="1" applyProtection="1">
      <protection locked="0"/>
    </xf>
    <xf numFmtId="167" fontId="0" fillId="0" borderId="0" xfId="0" applyNumberFormat="1" applyFill="1" applyAlignment="1" applyProtection="1">
      <protection locked="0"/>
    </xf>
    <xf numFmtId="0" fontId="0" fillId="0" borderId="0" xfId="0" applyFill="1" applyAlignment="1" applyProtection="1">
      <alignment horizontal="left" indent="1"/>
      <protection locked="0"/>
    </xf>
    <xf numFmtId="166" fontId="0" fillId="0" borderId="2" xfId="0" applyNumberFormat="1" applyFill="1" applyBorder="1" applyAlignment="1" applyProtection="1">
      <protection locked="0"/>
    </xf>
    <xf numFmtId="166" fontId="0" fillId="0" borderId="0" xfId="0" applyNumberFormat="1" applyFill="1" applyAlignment="1" applyProtection="1">
      <protection locked="0"/>
    </xf>
    <xf numFmtId="0" fontId="0" fillId="2" borderId="0" xfId="0" applyFill="1" applyAlignment="1" applyProtection="1">
      <alignment horizontal="left" indent="1"/>
      <protection locked="0"/>
    </xf>
    <xf numFmtId="167" fontId="0" fillId="0" borderId="3" xfId="0" applyNumberFormat="1" applyFill="1" applyBorder="1" applyAlignment="1" applyProtection="1">
      <protection locked="0"/>
    </xf>
    <xf numFmtId="166" fontId="0" fillId="0" borderId="2" xfId="0" applyNumberFormat="1" applyFill="1" applyBorder="1" applyProtection="1">
      <protection locked="0"/>
    </xf>
    <xf numFmtId="1" fontId="3" fillId="2" borderId="1" xfId="1" quotePrefix="1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Alignment="1" applyProtection="1">
      <alignment horizontal="center" vertical="top"/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5" x14ac:dyDescent="0.25"/>
  <cols>
    <col min="1" max="1" width="42.140625" style="2" bestFit="1" customWidth="1"/>
    <col min="2" max="2" width="9.85546875" style="2" bestFit="1" customWidth="1"/>
    <col min="3" max="16384" width="9.140625" style="2"/>
  </cols>
  <sheetData>
    <row r="1" spans="1:2" x14ac:dyDescent="0.25">
      <c r="A1" s="1" t="s">
        <v>28</v>
      </c>
    </row>
    <row r="2" spans="1:2" x14ac:dyDescent="0.25">
      <c r="A2" s="3" t="s">
        <v>42</v>
      </c>
    </row>
    <row r="3" spans="1:2" x14ac:dyDescent="0.25">
      <c r="A3" s="3"/>
    </row>
    <row r="4" spans="1:2" ht="18.75" customHeight="1" x14ac:dyDescent="0.25">
      <c r="A4" s="26" t="s">
        <v>29</v>
      </c>
      <c r="B4" s="26"/>
    </row>
    <row r="5" spans="1:2" ht="19.5" customHeight="1" x14ac:dyDescent="0.25">
      <c r="A5" s="27" t="s">
        <v>0</v>
      </c>
      <c r="B5" s="27"/>
    </row>
    <row r="7" spans="1:2" x14ac:dyDescent="0.25">
      <c r="A7" s="4" t="s">
        <v>1</v>
      </c>
      <c r="B7" s="7">
        <v>13300</v>
      </c>
    </row>
    <row r="8" spans="1:2" x14ac:dyDescent="0.25">
      <c r="A8" s="5" t="s">
        <v>2</v>
      </c>
      <c r="B8" s="8">
        <v>9550</v>
      </c>
    </row>
    <row r="9" spans="1:2" x14ac:dyDescent="0.25">
      <c r="A9" s="5" t="s">
        <v>3</v>
      </c>
      <c r="B9" s="8">
        <v>5000</v>
      </c>
    </row>
    <row r="10" spans="1:2" x14ac:dyDescent="0.25">
      <c r="A10" s="4" t="s">
        <v>4</v>
      </c>
      <c r="B10" s="8">
        <v>86000</v>
      </c>
    </row>
    <row r="11" spans="1:2" x14ac:dyDescent="0.25">
      <c r="A11" s="6" t="s">
        <v>5</v>
      </c>
      <c r="B11" s="8">
        <v>32087</v>
      </c>
    </row>
    <row r="12" spans="1:2" x14ac:dyDescent="0.25">
      <c r="A12" s="5" t="s">
        <v>6</v>
      </c>
      <c r="B12" s="8">
        <v>1160</v>
      </c>
    </row>
    <row r="13" spans="1:2" x14ac:dyDescent="0.25">
      <c r="A13" s="5" t="s">
        <v>30</v>
      </c>
      <c r="B13" s="8">
        <v>91000</v>
      </c>
    </row>
    <row r="14" spans="1:2" x14ac:dyDescent="0.25">
      <c r="A14" s="5" t="s">
        <v>7</v>
      </c>
      <c r="B14" s="8">
        <v>58700</v>
      </c>
    </row>
    <row r="15" spans="1:2" x14ac:dyDescent="0.25">
      <c r="A15" s="2" t="s">
        <v>8</v>
      </c>
      <c r="B15" s="8">
        <v>8850</v>
      </c>
    </row>
    <row r="16" spans="1:2" x14ac:dyDescent="0.25">
      <c r="A16" s="2" t="s">
        <v>23</v>
      </c>
      <c r="B16" s="8">
        <v>59103</v>
      </c>
    </row>
    <row r="17" spans="1:2" x14ac:dyDescent="0.25">
      <c r="A17" s="2" t="s">
        <v>31</v>
      </c>
      <c r="B17" s="8">
        <v>1950</v>
      </c>
    </row>
  </sheetData>
  <mergeCells count="2">
    <mergeCell ref="A4:B4"/>
    <mergeCell ref="A5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66"/>
  <sheetViews>
    <sheetView showGridLines="0" workbookViewId="0"/>
  </sheetViews>
  <sheetFormatPr defaultRowHeight="15" x14ac:dyDescent="0.25"/>
  <cols>
    <col min="1" max="1" width="9.140625" style="12"/>
    <col min="2" max="2" width="37.7109375" style="12" bestFit="1" customWidth="1"/>
    <col min="3" max="3" width="9.42578125" style="12" bestFit="1" customWidth="1"/>
    <col min="4" max="16384" width="9.140625" style="12"/>
  </cols>
  <sheetData>
    <row r="1" spans="1:6" x14ac:dyDescent="0.25">
      <c r="A1" s="11" t="s">
        <v>32</v>
      </c>
      <c r="B1" s="9" t="s">
        <v>34</v>
      </c>
    </row>
    <row r="2" spans="1:6" x14ac:dyDescent="0.25">
      <c r="A2" s="11" t="s">
        <v>33</v>
      </c>
      <c r="B2" s="9" t="s">
        <v>35</v>
      </c>
    </row>
    <row r="3" spans="1:6" x14ac:dyDescent="0.25">
      <c r="A3" s="1" t="s">
        <v>28</v>
      </c>
    </row>
    <row r="4" spans="1:6" x14ac:dyDescent="0.25">
      <c r="A4" s="13" t="str">
        <f>Given!A2</f>
        <v>PA1-1</v>
      </c>
    </row>
    <row r="6" spans="1:6" ht="30.75" customHeight="1" x14ac:dyDescent="0.25">
      <c r="A6" s="28" t="s">
        <v>37</v>
      </c>
      <c r="B6" s="28"/>
      <c r="C6" s="28"/>
      <c r="D6" s="28"/>
      <c r="E6" s="28"/>
      <c r="F6" s="28"/>
    </row>
    <row r="8" spans="1:6" x14ac:dyDescent="0.25">
      <c r="A8" s="14" t="s">
        <v>38</v>
      </c>
    </row>
    <row r="9" spans="1:6" x14ac:dyDescent="0.25">
      <c r="B9" s="31" t="s">
        <v>27</v>
      </c>
      <c r="C9" s="31"/>
    </row>
    <row r="10" spans="1:6" x14ac:dyDescent="0.25">
      <c r="B10" s="31" t="s">
        <v>9</v>
      </c>
      <c r="C10" s="31"/>
    </row>
    <row r="11" spans="1:6" ht="21" customHeight="1" x14ac:dyDescent="0.25">
      <c r="B11" s="29" t="s">
        <v>43</v>
      </c>
      <c r="C11" s="29"/>
    </row>
    <row r="12" spans="1:6" ht="21" customHeight="1" x14ac:dyDescent="0.25">
      <c r="B12" s="11" t="s">
        <v>10</v>
      </c>
    </row>
    <row r="13" spans="1:6" x14ac:dyDescent="0.25">
      <c r="B13" s="15" t="s">
        <v>30</v>
      </c>
      <c r="C13" s="16">
        <f>Given!B13</f>
        <v>91000</v>
      </c>
    </row>
    <row r="14" spans="1:6" x14ac:dyDescent="0.25">
      <c r="B14" s="17" t="s">
        <v>11</v>
      </c>
      <c r="C14" s="18">
        <f>C13</f>
        <v>91000</v>
      </c>
      <c r="D14" s="10" t="str">
        <f>IF(ISBLANK(C14),"O",IF(C14= 91000,"P","O"))</f>
        <v>P</v>
      </c>
    </row>
    <row r="15" spans="1:6" x14ac:dyDescent="0.25">
      <c r="B15" s="11" t="s">
        <v>12</v>
      </c>
    </row>
    <row r="16" spans="1:6" x14ac:dyDescent="0.25">
      <c r="B16" s="15" t="s">
        <v>7</v>
      </c>
      <c r="C16" s="19">
        <f>Given!B14</f>
        <v>58700</v>
      </c>
    </row>
    <row r="17" spans="1:4" x14ac:dyDescent="0.25">
      <c r="B17" s="20" t="s">
        <v>8</v>
      </c>
      <c r="C17" s="18">
        <f>Given!B15</f>
        <v>8850</v>
      </c>
    </row>
    <row r="18" spans="1:4" x14ac:dyDescent="0.25">
      <c r="B18" s="17" t="s">
        <v>13</v>
      </c>
      <c r="C18" s="18">
        <f>C16+C17</f>
        <v>67550</v>
      </c>
      <c r="D18" s="10" t="str">
        <f>IF(ISBLANK(C18),"O",IF(C18= 67550,"P","O"))</f>
        <v>P</v>
      </c>
    </row>
    <row r="19" spans="1:4" ht="15.75" thickBot="1" x14ac:dyDescent="0.3">
      <c r="B19" s="11" t="s">
        <v>14</v>
      </c>
      <c r="C19" s="21">
        <f>C14-C18</f>
        <v>23450</v>
      </c>
      <c r="D19" s="10" t="str">
        <f>IF(ISBLANK(C19),"O",IF(C19= 23450,"P","O"))</f>
        <v>P</v>
      </c>
    </row>
    <row r="20" spans="1:4" ht="15.75" thickTop="1" x14ac:dyDescent="0.25"/>
    <row r="21" spans="1:4" x14ac:dyDescent="0.25">
      <c r="A21" s="14" t="s">
        <v>39</v>
      </c>
    </row>
    <row r="22" spans="1:4" x14ac:dyDescent="0.25">
      <c r="B22" s="30" t="str">
        <f>B9</f>
        <v>HIGH POWER CORPORATION</v>
      </c>
      <c r="C22" s="30"/>
    </row>
    <row r="23" spans="1:4" x14ac:dyDescent="0.25">
      <c r="B23" s="30" t="s">
        <v>36</v>
      </c>
      <c r="C23" s="30"/>
    </row>
    <row r="24" spans="1:4" ht="21" customHeight="1" x14ac:dyDescent="0.25">
      <c r="B24" s="29" t="str">
        <f>B11</f>
        <v>For the Year Ended December 31, 2017</v>
      </c>
      <c r="C24" s="29"/>
    </row>
    <row r="25" spans="1:4" ht="21" customHeight="1" x14ac:dyDescent="0.25">
      <c r="B25" s="11" t="s">
        <v>44</v>
      </c>
      <c r="C25" s="22">
        <v>0</v>
      </c>
      <c r="D25" s="10" t="str">
        <f>IF(ISBLANK(C25),"O",IF(C25= 0,"P","O"))</f>
        <v>P</v>
      </c>
    </row>
    <row r="26" spans="1:4" x14ac:dyDescent="0.25">
      <c r="B26" s="12" t="s">
        <v>15</v>
      </c>
      <c r="C26" s="19">
        <f>C19</f>
        <v>23450</v>
      </c>
      <c r="D26" s="10" t="str">
        <f>IF(ISBLANK(C26),"O",IF(C26= 23450,"P","O"))</f>
        <v>P</v>
      </c>
    </row>
    <row r="27" spans="1:4" x14ac:dyDescent="0.25">
      <c r="B27" s="12" t="s">
        <v>16</v>
      </c>
      <c r="C27" s="19">
        <f>Given!B17</f>
        <v>1950</v>
      </c>
      <c r="D27" s="10" t="str">
        <f>IF(ISBLANK(C27),"O",IF(C27= 1950,"P","O"))</f>
        <v>P</v>
      </c>
    </row>
    <row r="28" spans="1:4" ht="15.75" thickBot="1" x14ac:dyDescent="0.3">
      <c r="B28" s="11" t="s">
        <v>45</v>
      </c>
      <c r="C28" s="21">
        <f>C25+C26-C27</f>
        <v>21500</v>
      </c>
      <c r="D28" s="10" t="str">
        <f>IF(ISBLANK(C28),"O",IF(C28= 21500,"P","O"))</f>
        <v>P</v>
      </c>
    </row>
    <row r="29" spans="1:4" ht="15.75" thickTop="1" x14ac:dyDescent="0.25"/>
    <row r="31" spans="1:4" x14ac:dyDescent="0.25">
      <c r="A31" s="14" t="s">
        <v>40</v>
      </c>
    </row>
    <row r="32" spans="1:4" x14ac:dyDescent="0.25">
      <c r="B32" s="30" t="str">
        <f>B22</f>
        <v>HIGH POWER CORPORATION</v>
      </c>
      <c r="C32" s="30"/>
    </row>
    <row r="33" spans="2:4" x14ac:dyDescent="0.25">
      <c r="B33" s="30" t="s">
        <v>17</v>
      </c>
      <c r="C33" s="30"/>
    </row>
    <row r="34" spans="2:4" ht="21" customHeight="1" x14ac:dyDescent="0.25">
      <c r="B34" s="29" t="s">
        <v>46</v>
      </c>
      <c r="C34" s="29"/>
    </row>
    <row r="35" spans="2:4" ht="21" customHeight="1" x14ac:dyDescent="0.25">
      <c r="B35" s="11" t="s">
        <v>18</v>
      </c>
    </row>
    <row r="36" spans="2:4" x14ac:dyDescent="0.25">
      <c r="B36" s="15" t="s">
        <v>1</v>
      </c>
      <c r="C36" s="22">
        <f>Given!B7</f>
        <v>13300</v>
      </c>
    </row>
    <row r="37" spans="2:4" x14ac:dyDescent="0.25">
      <c r="B37" s="15" t="s">
        <v>2</v>
      </c>
      <c r="C37" s="19">
        <f>Given!B8</f>
        <v>9550</v>
      </c>
    </row>
    <row r="38" spans="2:4" x14ac:dyDescent="0.25">
      <c r="B38" s="15" t="s">
        <v>3</v>
      </c>
      <c r="C38" s="19">
        <f>Given!B9</f>
        <v>5000</v>
      </c>
    </row>
    <row r="39" spans="2:4" x14ac:dyDescent="0.25">
      <c r="B39" s="15" t="s">
        <v>4</v>
      </c>
      <c r="C39" s="19">
        <f>Given!B10</f>
        <v>86000</v>
      </c>
    </row>
    <row r="40" spans="2:4" ht="15.75" thickBot="1" x14ac:dyDescent="0.3">
      <c r="B40" s="11" t="s">
        <v>19</v>
      </c>
      <c r="C40" s="21">
        <f>SUM(C36:C39)</f>
        <v>113850</v>
      </c>
      <c r="D40" s="10" t="str">
        <f>IF(ISBLANK(C40),"O",IF(C40= 113850,"P","O"))</f>
        <v>P</v>
      </c>
    </row>
    <row r="41" spans="2:4" ht="15.75" thickTop="1" x14ac:dyDescent="0.25">
      <c r="B41" s="11" t="s">
        <v>20</v>
      </c>
    </row>
    <row r="42" spans="2:4" x14ac:dyDescent="0.25">
      <c r="B42" s="15" t="s">
        <v>5</v>
      </c>
      <c r="C42" s="22">
        <f>Given!B11</f>
        <v>32087</v>
      </c>
    </row>
    <row r="43" spans="2:4" x14ac:dyDescent="0.25">
      <c r="B43" s="15" t="s">
        <v>6</v>
      </c>
      <c r="C43" s="18">
        <f>Given!B12</f>
        <v>1160</v>
      </c>
    </row>
    <row r="44" spans="2:4" x14ac:dyDescent="0.25">
      <c r="B44" s="23" t="s">
        <v>21</v>
      </c>
      <c r="C44" s="24">
        <f>C42+C43</f>
        <v>33247</v>
      </c>
      <c r="D44" s="10" t="str">
        <f>IF(ISBLANK(C44),"O",IF(C44= 33247,"P","O"))</f>
        <v>P</v>
      </c>
    </row>
    <row r="45" spans="2:4" x14ac:dyDescent="0.25">
      <c r="B45" s="11" t="s">
        <v>22</v>
      </c>
    </row>
    <row r="46" spans="2:4" x14ac:dyDescent="0.25">
      <c r="B46" s="20" t="s">
        <v>23</v>
      </c>
      <c r="C46" s="19">
        <f>Given!B16</f>
        <v>59103</v>
      </c>
    </row>
    <row r="47" spans="2:4" x14ac:dyDescent="0.25">
      <c r="B47" s="20" t="s">
        <v>24</v>
      </c>
      <c r="C47" s="18">
        <f>C28</f>
        <v>21500</v>
      </c>
    </row>
    <row r="48" spans="2:4" x14ac:dyDescent="0.25">
      <c r="B48" s="23" t="s">
        <v>25</v>
      </c>
      <c r="C48" s="19">
        <f>C46+C47</f>
        <v>80603</v>
      </c>
      <c r="D48" s="10" t="str">
        <f>IF(ISBLANK(C48),"O",IF(C48= 80603,"P","O"))</f>
        <v>P</v>
      </c>
    </row>
    <row r="49" spans="1:4" ht="15.75" thickBot="1" x14ac:dyDescent="0.3">
      <c r="B49" s="11" t="s">
        <v>26</v>
      </c>
      <c r="C49" s="25">
        <f>C44+C48</f>
        <v>113850</v>
      </c>
      <c r="D49" s="10" t="str">
        <f>IF(ISBLANK(C49),"O",IF(C49= 113850,"P","O"))</f>
        <v>P</v>
      </c>
    </row>
    <row r="50" spans="1:4" ht="15.75" thickTop="1" x14ac:dyDescent="0.25"/>
    <row r="55" spans="1:4" x14ac:dyDescent="0.25">
      <c r="A55" s="12" t="s">
        <v>41</v>
      </c>
    </row>
    <row r="56" spans="1:4" x14ac:dyDescent="0.25">
      <c r="A56" s="14" t="s">
        <v>5</v>
      </c>
    </row>
    <row r="57" spans="1:4" x14ac:dyDescent="0.25">
      <c r="A57" s="14" t="s">
        <v>2</v>
      </c>
    </row>
    <row r="58" spans="1:4" x14ac:dyDescent="0.25">
      <c r="A58" s="14" t="s">
        <v>1</v>
      </c>
    </row>
    <row r="59" spans="1:4" x14ac:dyDescent="0.25">
      <c r="A59" s="14" t="s">
        <v>23</v>
      </c>
    </row>
    <row r="60" spans="1:4" x14ac:dyDescent="0.25">
      <c r="A60" s="14" t="s">
        <v>4</v>
      </c>
    </row>
    <row r="61" spans="1:4" x14ac:dyDescent="0.25">
      <c r="A61" s="14" t="s">
        <v>6</v>
      </c>
    </row>
    <row r="62" spans="1:4" x14ac:dyDescent="0.25">
      <c r="A62" s="14" t="s">
        <v>7</v>
      </c>
    </row>
    <row r="63" spans="1:4" x14ac:dyDescent="0.25">
      <c r="A63" s="14" t="s">
        <v>8</v>
      </c>
    </row>
    <row r="64" spans="1:4" x14ac:dyDescent="0.25">
      <c r="A64" s="14" t="s">
        <v>24</v>
      </c>
    </row>
    <row r="65" spans="1:1" x14ac:dyDescent="0.25">
      <c r="A65" s="14" t="s">
        <v>30</v>
      </c>
    </row>
    <row r="66" spans="1:1" x14ac:dyDescent="0.25">
      <c r="A66" s="14" t="s">
        <v>3</v>
      </c>
    </row>
  </sheetData>
  <sheetProtection formatCells="0" formatColumns="0" formatRows="0" insertColumns="0" insertRows="0" insertHyperlinks="0" deleteColumns="0" deleteRows="0" sort="0" autoFilter="0" pivotTables="0"/>
  <sortState ref="A56:A66">
    <sortCondition ref="A56"/>
  </sortState>
  <mergeCells count="10">
    <mergeCell ref="A6:F6"/>
    <mergeCell ref="B24:C24"/>
    <mergeCell ref="B32:C32"/>
    <mergeCell ref="B33:C33"/>
    <mergeCell ref="B34:C34"/>
    <mergeCell ref="B9:C9"/>
    <mergeCell ref="B10:C10"/>
    <mergeCell ref="B11:C11"/>
    <mergeCell ref="B22:C22"/>
    <mergeCell ref="B23:C23"/>
  </mergeCells>
  <dataValidations count="23">
    <dataValidation type="list" allowBlank="1" showInputMessage="1" showErrorMessage="1" sqref="B13 B46:B47 B42:B43 B36:B39 B16:B17">
      <formula1>$A$56:$A$66</formula1>
    </dataValidation>
    <dataValidation type="decimal" allowBlank="1" showInputMessage="1" showErrorMessage="1" error="The amount entered must be between -1 billion and +1 billion. You probably entered text or tried to divide by zero." sqref="C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3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3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3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3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9">
      <formula1>-1000000000</formula1>
      <formula2>1000000000</formula2>
    </dataValidation>
  </dataValidation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Given</vt:lpstr>
      <vt:lpstr>PA1-1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Ian Feltmate</cp:lastModifiedBy>
  <cp:lastPrinted>2011-09-29T03:40:45Z</cp:lastPrinted>
  <dcterms:created xsi:type="dcterms:W3CDTF">2011-09-27T13:22:16Z</dcterms:created>
  <dcterms:modified xsi:type="dcterms:W3CDTF">2018-04-27T23:57:37Z</dcterms:modified>
</cp:coreProperties>
</file>